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8_{04EF96D9-1182-4E0C-868C-BEBF9B53C742}" xr6:coauthVersionLast="47" xr6:coauthVersionMax="47" xr10:uidLastSave="{00000000-0000-0000-0000-000000000000}"/>
  <bookViews>
    <workbookView xWindow="-108" yWindow="-108" windowWidth="23256" windowHeight="12576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0" i="4"/>
  <c r="H46" i="4"/>
  <c r="H42" i="4"/>
  <c r="E54" i="4"/>
  <c r="H54" i="4" s="1"/>
  <c r="E52" i="4"/>
  <c r="H52" i="4" s="1"/>
  <c r="E50" i="4"/>
  <c r="E48" i="4"/>
  <c r="H48" i="4" s="1"/>
  <c r="E46" i="4"/>
  <c r="E44" i="4"/>
  <c r="H44" i="4" s="1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H34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63" i="6"/>
  <c r="H60" i="6"/>
  <c r="H59" i="6"/>
  <c r="H55" i="6"/>
  <c r="H12" i="6"/>
  <c r="H11" i="6"/>
  <c r="H9" i="6"/>
  <c r="E76" i="6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E59" i="6"/>
  <c r="E58" i="6"/>
  <c r="H58" i="6" s="1"/>
  <c r="E56" i="6"/>
  <c r="H56" i="6" s="1"/>
  <c r="E55" i="6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H6" i="5" l="1"/>
  <c r="H25" i="5"/>
  <c r="E36" i="5"/>
  <c r="E65" i="6"/>
  <c r="H65" i="6" s="1"/>
  <c r="E57" i="6"/>
  <c r="H57" i="6" s="1"/>
  <c r="C42" i="5"/>
  <c r="E16" i="8"/>
  <c r="E43" i="6"/>
  <c r="H43" i="6" s="1"/>
  <c r="E33" i="6"/>
  <c r="H33" i="6" s="1"/>
  <c r="E23" i="6"/>
  <c r="H23" i="6" s="1"/>
  <c r="G77" i="6"/>
  <c r="E13" i="6"/>
  <c r="H13" i="6" s="1"/>
  <c r="H16" i="5"/>
  <c r="H38" i="5"/>
  <c r="H36" i="5" s="1"/>
  <c r="H42" i="5" s="1"/>
  <c r="F77" i="6"/>
  <c r="C77" i="6"/>
  <c r="H6" i="8"/>
  <c r="H16" i="8" s="1"/>
  <c r="E6" i="5"/>
  <c r="D77" i="6"/>
  <c r="E5" i="6"/>
  <c r="D42" i="5"/>
  <c r="F42" i="5"/>
  <c r="G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<sst xmlns="http://schemas.openxmlformats.org/spreadsheetml/2006/main" count="207" uniqueCount="146">
  <si>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</si>
  <si>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</si>
  <si>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</si>
  <si>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</si>
  <si>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</si>
  <si>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</si>
  <si>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</si>
  <si>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</si>
  <si>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</si>
  <si>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</si>
  <si>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</si>
  <si>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</si>
  <si>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</si>
  <si>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</si>
  <si>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</si>
  <si>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</si>
  <si>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</si>
  <si>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</si>
  <si>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</si>
  <si>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</si>
  <si>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</si>
  <si>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</si>
  <si>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</si>
  <si>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</si>
  <si>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</si>
  <si>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</si>
  <si>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</si>
  <si>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</si>
  <si>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</si>
  <si>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</si>
  <si>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</si>
  <si>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</si>
  <si>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</si>
  <si>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</si>
  <si>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</si>
  <si>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</si>
  <si>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</si>
  <si>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</si>
  <si>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</si>
  <si>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</si>
  <si>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</si>
  <si>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</si>
  <si>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</si>
  <si>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</si>
  <si>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</si>
  <si>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</si>
  <si>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</si>
  <si>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</si>
  <si>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</si>
  <si>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</si>
  <si>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</si>
  <si>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</si>
  <si>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</si>
  <si>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</si>
  <si>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</si>
  <si>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</si>
  <si>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</si>
  <si>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</si>
  <si>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</si>
  <si>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</si>
  <si>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</si>
  <si>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</si>
  <si>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</si>
  <si>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</si>
  <si>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</si>
  <si>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</si>
  <si>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</si>
  <si>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</si>
  <si>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</si>
  <si>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</si>
  <si>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</si>
  <si>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</si>
  <si>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</si>
  <si>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</si>
  <si>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</si>
  <si>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</si>
  <si>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</si>
  <si>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</si>
  <si>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</si>
  <si>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</si>
  <si>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</si>
  <si>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</si>
  <si>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</si>
  <si>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</si>
  <si>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</si>
  <si>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</si>
  <si>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</si>
  <si>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</si>
  <si>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</si>
  <si>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</si>
  <si>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</si>
  <si>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</si>
  <si>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</si>
  <si>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</si>
  <si>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</si>
  <si>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</si>
  <si>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</si>
  <si>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</si>
  <si>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</si>
  <si>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</si>
  <si>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</si>
  <si>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</si>
  <si>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</si>
  <si>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</si>
  <si>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</si>
  <si>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</si>
  <si>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</si>
  <si>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</si>
  <si>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</si>
  <si>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</si>
  <si>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</si>
  <si>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</si>
  <si>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</si>
  <si>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</si>
  <si>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</si>
  <si>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</si>
  <si>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</si>
  <si>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</si>
  <si>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</si>
  <si>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</si>
  <si>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</si>
  <si>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</si>
  <si>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</si>
  <si>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</si>
  <si>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</si>
  <si>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</si>
  <si>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</si>
  <si>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</si>
  <si>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31 DE MARZO DEL 2021</t>
  </si>
  <si>
    <t>JUNTA DE AGUA POTABLE Y ALCANTARILLADO DE COMONFORT, GTO.
ESTADO ANALÍTICO DEL EJERCICIO DEL PRESUPUESTO DE EGRESOS
CLASIFICACION ECÓNOMICA (POR TIPO DE GASTO)
DEL 1 ENERO AL 31 DE MARZO DEL 2021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</si>
  <si>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</si>
  <si>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</si>
  <si>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</si>
  <si>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</si>
  <si>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</si>
  <si>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</si>
  <si>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</si>
  <si>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</si>
  <si>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</si>
  <si>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</si>
  <si>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</si>
  <si>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ENERO AL 31 DE MARZO DEL 2021</t>
  </si>
  <si>
    <t>Gobierno (Federal/Estatal/Municipal) de JUNTA DE AGUA POTABLE Y ALCANTARILLADO DE COMONFORT, GTO.
Estado Analítico del Ejercicio del Presupuesto de Egresos
Clasificación Administrativa
DEL 1 ENERO AL 31 DE MARZO DEL 2021</t>
  </si>
  <si>
    <t>Sector Paraestatal del Gobierno (Federal/Estatal/Municipal) de JUNTA DE AGUA POTABLE Y ALCANTARILLADO DE COMONFORT, GTO.
Estado Analítico del Ejercicio del Presupuesto de Egresos
Clasificación Administrativa
DEL 1 ENERO AL 31 DE MARZO DEL 2021</t>
  </si>
  <si>
    <t>JUNTA DE AGUA POTABLE Y ALCANTARILLADO DE COMONFORT, GTO.
ESTADO ANALÍTICO DEL EJERCICIO DEL PRESUPUESTO DE EGRESOS
CLASIFICACIÓN FUNCIONAL (FINALIDAD Y FUNCIÓN)
DEL 1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</si>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</sst>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4</xdr:col>
      <xdr:colOff>76199</xdr:colOff>
      <xdr:row>84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333375" y="119443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1028699</xdr:colOff>
      <xdr:row>22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30861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4</xdr:col>
      <xdr:colOff>276224</xdr:colOff>
      <xdr:row>63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107442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3</xdr:col>
      <xdr:colOff>1038224</xdr:colOff>
      <xdr:row>49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276225" y="70866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10487642.41</v>
      </c>
      <c r="D5" s="14">
        <f>SUM(D6:D12)</f>
        <v>682989.97</v>
      </c>
      <c r="E5" s="14">
        <f>C5+D5</f>
        <v>11170632.380000001</v>
      </c>
      <c r="F5" s="14">
        <f>SUM(F6:F12)</f>
        <v>2445391.7199999997</v>
      </c>
      <c r="G5" s="14">
        <f>SUM(G6:G12)</f>
        <v>2445391.7199999997</v>
      </c>
      <c r="H5" s="14">
        <f>E5-F5</f>
        <v>8725240.6600000001</v>
      </c>
    </row>
    <row r="6" spans="1:8" x14ac:dyDescent="0.2">
      <c r="A6" s="49">
        <v>1100</v>
      </c>
      <c r="B6" s="11" t="s">
        <v>70</v>
      </c>
      <c r="C6" s="15">
        <v>3411147.65</v>
      </c>
      <c r="D6" s="15">
        <v>0</v>
      </c>
      <c r="E6" s="15">
        <f t="shared" ref="E6:E69" si="0">C6+D6</f>
        <v>3411147.65</v>
      </c>
      <c r="F6" s="15">
        <v>678939.24</v>
      </c>
      <c r="G6" s="15">
        <v>678939.24</v>
      </c>
      <c r="H6" s="15">
        <f t="shared" ref="H6:H69" si="1">E6-F6</f>
        <v>2732208.41</v>
      </c>
    </row>
    <row r="7" spans="1:8" x14ac:dyDescent="0.2">
      <c r="A7" s="49">
        <v>1200</v>
      </c>
      <c r="B7" s="11" t="s">
        <v>71</v>
      </c>
      <c r="C7" s="15">
        <v>3587412.92</v>
      </c>
      <c r="D7" s="15">
        <v>0</v>
      </c>
      <c r="E7" s="15">
        <f t="shared" si="0"/>
        <v>3587412.92</v>
      </c>
      <c r="F7" s="15">
        <v>933041.37</v>
      </c>
      <c r="G7" s="15">
        <v>933041.37</v>
      </c>
      <c r="H7" s="15">
        <f t="shared" si="1"/>
        <v>2654371.5499999998</v>
      </c>
    </row>
    <row r="8" spans="1:8" x14ac:dyDescent="0.2">
      <c r="A8" s="49">
        <v>1300</v>
      </c>
      <c r="B8" s="11" t="s">
        <v>72</v>
      </c>
      <c r="C8" s="15">
        <v>1741063.94</v>
      </c>
      <c r="D8" s="15">
        <v>284989.96999999997</v>
      </c>
      <c r="E8" s="15">
        <f t="shared" si="0"/>
        <v>2026053.91</v>
      </c>
      <c r="F8" s="15">
        <v>402199.4</v>
      </c>
      <c r="G8" s="15">
        <v>402199.4</v>
      </c>
      <c r="H8" s="15">
        <f t="shared" si="1"/>
        <v>1623854.5099999998</v>
      </c>
    </row>
    <row r="9" spans="1:8" x14ac:dyDescent="0.2">
      <c r="A9" s="49">
        <v>1400</v>
      </c>
      <c r="B9" s="11" t="s">
        <v>35</v>
      </c>
      <c r="C9" s="15">
        <v>0</v>
      </c>
      <c r="D9" s="15">
        <v>100000</v>
      </c>
      <c r="E9" s="15">
        <f t="shared" si="0"/>
        <v>100000</v>
      </c>
      <c r="F9" s="15">
        <v>0</v>
      </c>
      <c r="G9" s="15">
        <v>0</v>
      </c>
      <c r="H9" s="15">
        <f t="shared" si="1"/>
        <v>100000</v>
      </c>
    </row>
    <row r="10" spans="1:8" x14ac:dyDescent="0.2">
      <c r="A10" s="49">
        <v>1500</v>
      </c>
      <c r="B10" s="11" t="s">
        <v>73</v>
      </c>
      <c r="C10" s="15">
        <v>1748017.9</v>
      </c>
      <c r="D10" s="15">
        <v>298000</v>
      </c>
      <c r="E10" s="15">
        <f t="shared" si="0"/>
        <v>2046017.9</v>
      </c>
      <c r="F10" s="15">
        <v>431211.71</v>
      </c>
      <c r="G10" s="15">
        <v>431211.71</v>
      </c>
      <c r="H10" s="15">
        <f t="shared" si="1"/>
        <v>1614806.19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2162993.14</v>
      </c>
      <c r="D13" s="15">
        <f>SUM(D14:D22)</f>
        <v>0</v>
      </c>
      <c r="E13" s="15">
        <f t="shared" si="0"/>
        <v>2162993.14</v>
      </c>
      <c r="F13" s="15">
        <f>SUM(F14:F22)</f>
        <v>610174.94000000006</v>
      </c>
      <c r="G13" s="15">
        <f>SUM(G14:G22)</f>
        <v>610174.94000000006</v>
      </c>
      <c r="H13" s="15">
        <f t="shared" si="1"/>
        <v>1552818.2000000002</v>
      </c>
    </row>
    <row r="14" spans="1:8" x14ac:dyDescent="0.2">
      <c r="A14" s="49">
        <v>2100</v>
      </c>
      <c r="B14" s="11" t="s">
        <v>75</v>
      </c>
      <c r="C14" s="15">
        <v>199500</v>
      </c>
      <c r="D14" s="15">
        <v>0</v>
      </c>
      <c r="E14" s="15">
        <f t="shared" si="0"/>
        <v>199500</v>
      </c>
      <c r="F14" s="15">
        <v>82922.36</v>
      </c>
      <c r="G14" s="15">
        <v>82922.36</v>
      </c>
      <c r="H14" s="15">
        <f t="shared" si="1"/>
        <v>116577.64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3435</v>
      </c>
      <c r="G15" s="15">
        <v>3435</v>
      </c>
      <c r="H15" s="15">
        <f t="shared" si="1"/>
        <v>21565</v>
      </c>
    </row>
    <row r="16" spans="1:8" x14ac:dyDescent="0.2">
      <c r="A16" s="49">
        <v>2300</v>
      </c>
      <c r="B16" s="11" t="s">
        <v>77</v>
      </c>
      <c r="C16" s="15">
        <v>30000</v>
      </c>
      <c r="D16" s="15">
        <v>0</v>
      </c>
      <c r="E16" s="15">
        <f t="shared" si="0"/>
        <v>30000</v>
      </c>
      <c r="F16" s="15">
        <v>0</v>
      </c>
      <c r="G16" s="15">
        <v>0</v>
      </c>
      <c r="H16" s="15">
        <f t="shared" si="1"/>
        <v>30000</v>
      </c>
    </row>
    <row r="17" spans="1:8" x14ac:dyDescent="0.2">
      <c r="A17" s="49">
        <v>2400</v>
      </c>
      <c r="B17" s="11" t="s">
        <v>78</v>
      </c>
      <c r="C17" s="15">
        <v>485000</v>
      </c>
      <c r="D17" s="15">
        <v>0</v>
      </c>
      <c r="E17" s="15">
        <f t="shared" si="0"/>
        <v>485000</v>
      </c>
      <c r="F17" s="15">
        <v>278843.55</v>
      </c>
      <c r="G17" s="15">
        <v>278843.55</v>
      </c>
      <c r="H17" s="15">
        <f t="shared" si="1"/>
        <v>206156.45</v>
      </c>
    </row>
    <row r="18" spans="1:8" x14ac:dyDescent="0.2">
      <c r="A18" s="49">
        <v>2500</v>
      </c>
      <c r="B18" s="11" t="s">
        <v>79</v>
      </c>
      <c r="C18" s="15">
        <v>120000</v>
      </c>
      <c r="D18" s="15">
        <v>0</v>
      </c>
      <c r="E18" s="15">
        <f t="shared" si="0"/>
        <v>120000</v>
      </c>
      <c r="F18" s="15">
        <v>22432.5</v>
      </c>
      <c r="G18" s="15">
        <v>22432.5</v>
      </c>
      <c r="H18" s="15">
        <f t="shared" si="1"/>
        <v>97567.5</v>
      </c>
    </row>
    <row r="19" spans="1:8" x14ac:dyDescent="0.2">
      <c r="A19" s="49">
        <v>2600</v>
      </c>
      <c r="B19" s="11" t="s">
        <v>80</v>
      </c>
      <c r="C19" s="15">
        <v>670000</v>
      </c>
      <c r="D19" s="15">
        <v>0</v>
      </c>
      <c r="E19" s="15">
        <f t="shared" si="0"/>
        <v>670000</v>
      </c>
      <c r="F19" s="15">
        <v>91320.02</v>
      </c>
      <c r="G19" s="15">
        <v>91320.02</v>
      </c>
      <c r="H19" s="15">
        <f t="shared" si="1"/>
        <v>578679.98</v>
      </c>
    </row>
    <row r="20" spans="1:8" x14ac:dyDescent="0.2">
      <c r="A20" s="49">
        <v>2700</v>
      </c>
      <c r="B20" s="11" t="s">
        <v>81</v>
      </c>
      <c r="C20" s="15">
        <v>105000</v>
      </c>
      <c r="D20" s="15">
        <v>0</v>
      </c>
      <c r="E20" s="15">
        <f t="shared" si="0"/>
        <v>105000</v>
      </c>
      <c r="F20" s="15">
        <v>73441.13</v>
      </c>
      <c r="G20" s="15">
        <v>73441.13</v>
      </c>
      <c r="H20" s="15">
        <f t="shared" si="1"/>
        <v>31558.869999999995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528493.14</v>
      </c>
      <c r="D22" s="15">
        <v>0</v>
      </c>
      <c r="E22" s="15">
        <f t="shared" si="0"/>
        <v>528493.14</v>
      </c>
      <c r="F22" s="15">
        <v>57780.38</v>
      </c>
      <c r="G22" s="15">
        <v>57780.38</v>
      </c>
      <c r="H22" s="15">
        <f t="shared" si="1"/>
        <v>470712.76</v>
      </c>
    </row>
    <row r="23" spans="1:8" x14ac:dyDescent="0.2">
      <c r="A23" s="48" t="s">
        <v>63</v>
      </c>
      <c r="B23" s="7"/>
      <c r="C23" s="15">
        <f>SUM(C24:C32)</f>
        <v>12070144.890000001</v>
      </c>
      <c r="D23" s="15">
        <f>SUM(D24:D32)</f>
        <v>-104882.46999999999</v>
      </c>
      <c r="E23" s="15">
        <f t="shared" si="0"/>
        <v>11965262.42</v>
      </c>
      <c r="F23" s="15">
        <f>SUM(F24:F32)</f>
        <v>2815951.7399999998</v>
      </c>
      <c r="G23" s="15">
        <f>SUM(G24:G32)</f>
        <v>2815951.7399999998</v>
      </c>
      <c r="H23" s="15">
        <f t="shared" si="1"/>
        <v>9149310.6799999997</v>
      </c>
    </row>
    <row r="24" spans="1:8" x14ac:dyDescent="0.2">
      <c r="A24" s="49">
        <v>3100</v>
      </c>
      <c r="B24" s="11" t="s">
        <v>84</v>
      </c>
      <c r="C24" s="15">
        <v>9448080.5999999996</v>
      </c>
      <c r="D24" s="15">
        <v>-456454.55</v>
      </c>
      <c r="E24" s="15">
        <f t="shared" si="0"/>
        <v>8991626.0499999989</v>
      </c>
      <c r="F24" s="15">
        <v>2001351.65</v>
      </c>
      <c r="G24" s="15">
        <v>2001351.65</v>
      </c>
      <c r="H24" s="15">
        <f t="shared" si="1"/>
        <v>6990274.3999999985</v>
      </c>
    </row>
    <row r="25" spans="1:8" x14ac:dyDescent="0.2">
      <c r="A25" s="49">
        <v>3200</v>
      </c>
      <c r="B25" s="11" t="s">
        <v>85</v>
      </c>
      <c r="C25" s="15">
        <v>96000</v>
      </c>
      <c r="D25" s="15">
        <v>0</v>
      </c>
      <c r="E25" s="15">
        <f t="shared" si="0"/>
        <v>96000</v>
      </c>
      <c r="F25" s="15">
        <v>7075.47</v>
      </c>
      <c r="G25" s="15">
        <v>7075.47</v>
      </c>
      <c r="H25" s="15">
        <f t="shared" si="1"/>
        <v>88924.53</v>
      </c>
    </row>
    <row r="26" spans="1:8" x14ac:dyDescent="0.2">
      <c r="A26" s="49">
        <v>3300</v>
      </c>
      <c r="B26" s="11" t="s">
        <v>86</v>
      </c>
      <c r="C26" s="15">
        <v>180000</v>
      </c>
      <c r="D26" s="15">
        <v>350000</v>
      </c>
      <c r="E26" s="15">
        <f t="shared" si="0"/>
        <v>530000</v>
      </c>
      <c r="F26" s="15">
        <v>80000</v>
      </c>
      <c r="G26" s="15">
        <v>80000</v>
      </c>
      <c r="H26" s="15">
        <f t="shared" si="1"/>
        <v>450000</v>
      </c>
    </row>
    <row r="27" spans="1:8" x14ac:dyDescent="0.2">
      <c r="A27" s="49">
        <v>3400</v>
      </c>
      <c r="B27" s="11" t="s">
        <v>87</v>
      </c>
      <c r="C27" s="15">
        <v>120000</v>
      </c>
      <c r="D27" s="15">
        <v>0</v>
      </c>
      <c r="E27" s="15">
        <f t="shared" si="0"/>
        <v>120000</v>
      </c>
      <c r="F27" s="15">
        <v>98943.74</v>
      </c>
      <c r="G27" s="15">
        <v>98943.74</v>
      </c>
      <c r="H27" s="15">
        <f t="shared" si="1"/>
        <v>21056.259999999995</v>
      </c>
    </row>
    <row r="28" spans="1:8" x14ac:dyDescent="0.2">
      <c r="A28" s="49">
        <v>3500</v>
      </c>
      <c r="B28" s="11" t="s">
        <v>88</v>
      </c>
      <c r="C28" s="15">
        <v>617000</v>
      </c>
      <c r="D28" s="15">
        <v>0</v>
      </c>
      <c r="E28" s="15">
        <f t="shared" si="0"/>
        <v>617000</v>
      </c>
      <c r="F28" s="15">
        <v>252087.88</v>
      </c>
      <c r="G28" s="15">
        <v>252087.88</v>
      </c>
      <c r="H28" s="15">
        <f t="shared" si="1"/>
        <v>364912.12</v>
      </c>
    </row>
    <row r="29" spans="1:8" x14ac:dyDescent="0.2">
      <c r="A29" s="49">
        <v>3600</v>
      </c>
      <c r="B29" s="11" t="s">
        <v>89</v>
      </c>
      <c r="C29" s="15">
        <v>28000</v>
      </c>
      <c r="D29" s="15">
        <v>0</v>
      </c>
      <c r="E29" s="15">
        <f t="shared" si="0"/>
        <v>28000</v>
      </c>
      <c r="F29" s="15">
        <v>670</v>
      </c>
      <c r="G29" s="15">
        <v>670</v>
      </c>
      <c r="H29" s="15">
        <f t="shared" si="1"/>
        <v>27330</v>
      </c>
    </row>
    <row r="30" spans="1:8" x14ac:dyDescent="0.2">
      <c r="A30" s="49">
        <v>3700</v>
      </c>
      <c r="B30" s="11" t="s">
        <v>90</v>
      </c>
      <c r="C30" s="15">
        <v>13000</v>
      </c>
      <c r="D30" s="15">
        <v>0</v>
      </c>
      <c r="E30" s="15">
        <f t="shared" si="0"/>
        <v>13000</v>
      </c>
      <c r="F30" s="15">
        <v>0</v>
      </c>
      <c r="G30" s="15">
        <v>0</v>
      </c>
      <c r="H30" s="15">
        <f t="shared" si="1"/>
        <v>13000</v>
      </c>
    </row>
    <row r="31" spans="1:8" x14ac:dyDescent="0.2">
      <c r="A31" s="49">
        <v>3800</v>
      </c>
      <c r="B31" s="11" t="s">
        <v>91</v>
      </c>
      <c r="C31" s="15">
        <v>5000</v>
      </c>
      <c r="D31" s="15">
        <v>0</v>
      </c>
      <c r="E31" s="15">
        <f t="shared" si="0"/>
        <v>5000</v>
      </c>
      <c r="F31" s="15">
        <v>0</v>
      </c>
      <c r="G31" s="15">
        <v>0</v>
      </c>
      <c r="H31" s="15">
        <f t="shared" si="1"/>
        <v>5000</v>
      </c>
    </row>
    <row r="32" spans="1:8" x14ac:dyDescent="0.2">
      <c r="A32" s="49">
        <v>3900</v>
      </c>
      <c r="B32" s="11" t="s">
        <v>19</v>
      </c>
      <c r="C32" s="15">
        <v>1563064.29</v>
      </c>
      <c r="D32" s="15">
        <v>1572.08</v>
      </c>
      <c r="E32" s="15">
        <f t="shared" si="0"/>
        <v>1564636.37</v>
      </c>
      <c r="F32" s="15">
        <v>375823</v>
      </c>
      <c r="G32" s="15">
        <v>375823</v>
      </c>
      <c r="H32" s="15">
        <f t="shared" si="1"/>
        <v>1188813.3700000001</v>
      </c>
    </row>
    <row r="33" spans="1:8" x14ac:dyDescent="0.2">
      <c r="A33" s="48" t="s">
        <v>64</v>
      </c>
      <c r="B33" s="7"/>
      <c r="C33" s="15">
        <f>SUM(C34:C42)</f>
        <v>63171.59</v>
      </c>
      <c r="D33" s="15">
        <f>SUM(D34:D42)</f>
        <v>0</v>
      </c>
      <c r="E33" s="15">
        <f t="shared" si="0"/>
        <v>63171.59</v>
      </c>
      <c r="F33" s="15">
        <f>SUM(F34:F42)</f>
        <v>23241.51</v>
      </c>
      <c r="G33" s="15">
        <f>SUM(G34:G42)</f>
        <v>23241.51</v>
      </c>
      <c r="H33" s="15">
        <f t="shared" si="1"/>
        <v>39930.080000000002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63171.59</v>
      </c>
      <c r="D38" s="15">
        <v>0</v>
      </c>
      <c r="E38" s="15">
        <f t="shared" si="0"/>
        <v>63171.59</v>
      </c>
      <c r="F38" s="15">
        <v>23241.51</v>
      </c>
      <c r="G38" s="15">
        <v>23241.51</v>
      </c>
      <c r="H38" s="15">
        <f t="shared" si="1"/>
        <v>39930.080000000002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639000</v>
      </c>
      <c r="D43" s="15">
        <f>SUM(D44:D52)</f>
        <v>96097.11</v>
      </c>
      <c r="E43" s="15">
        <f t="shared" si="0"/>
        <v>735097.11</v>
      </c>
      <c r="F43" s="15">
        <f>SUM(F44:F52)</f>
        <v>355354.13</v>
      </c>
      <c r="G43" s="15">
        <f>SUM(G44:G52)</f>
        <v>355354.13</v>
      </c>
      <c r="H43" s="15">
        <f t="shared" si="1"/>
        <v>379742.98</v>
      </c>
    </row>
    <row r="44" spans="1:8" x14ac:dyDescent="0.2">
      <c r="A44" s="49">
        <v>5100</v>
      </c>
      <c r="B44" s="11" t="s">
        <v>99</v>
      </c>
      <c r="C44" s="15">
        <v>67000</v>
      </c>
      <c r="D44" s="15">
        <v>0</v>
      </c>
      <c r="E44" s="15">
        <f t="shared" si="0"/>
        <v>67000</v>
      </c>
      <c r="F44" s="15">
        <v>0</v>
      </c>
      <c r="G44" s="15">
        <v>0</v>
      </c>
      <c r="H44" s="15">
        <f t="shared" si="1"/>
        <v>67000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272000</v>
      </c>
      <c r="D47" s="15">
        <v>96097.11</v>
      </c>
      <c r="E47" s="15">
        <f t="shared" si="0"/>
        <v>368097.11</v>
      </c>
      <c r="F47" s="15">
        <v>261974.13</v>
      </c>
      <c r="G47" s="15">
        <v>261974.13</v>
      </c>
      <c r="H47" s="15">
        <f t="shared" si="1"/>
        <v>106122.97999999998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300000</v>
      </c>
      <c r="D49" s="15">
        <v>0</v>
      </c>
      <c r="E49" s="15">
        <f t="shared" si="0"/>
        <v>300000</v>
      </c>
      <c r="F49" s="15">
        <v>93380</v>
      </c>
      <c r="G49" s="15">
        <v>93380</v>
      </c>
      <c r="H49" s="15">
        <f t="shared" si="1"/>
        <v>206620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25422952.030000001</v>
      </c>
      <c r="D77" s="17">
        <f t="shared" si="4"/>
        <v>674204.61</v>
      </c>
      <c r="E77" s="17">
        <f t="shared" si="4"/>
        <v>26097156.640000001</v>
      </c>
      <c r="F77" s="17">
        <f t="shared" si="4"/>
        <v>6250114.0399999991</v>
      </c>
      <c r="G77" s="17">
        <f t="shared" si="4"/>
        <v>6250114.0399999991</v>
      </c>
      <c r="H77" s="17">
        <f t="shared" si="4"/>
        <v>19847042.599999998</v>
      </c>
    </row>
    <row r="78" spans="1:8" x14ac:dyDescent="0.2">
      <c r="B78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zoomScaleNormal="100" workbookViewId="0">
      <selection activeCell="B17" sqref="B17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24720780.440000001</v>
      </c>
      <c r="D6" s="50">
        <v>578107.5</v>
      </c>
      <c r="E6" s="50">
        <f>C6+D6</f>
        <v>25298887.940000001</v>
      </c>
      <c r="F6" s="50">
        <v>5871518.4000000004</v>
      </c>
      <c r="G6" s="50">
        <v>5871518.4000000004</v>
      </c>
      <c r="H6" s="50">
        <f>E6-F6</f>
        <v>19427369.539999999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639000</v>
      </c>
      <c r="D8" s="50">
        <v>96097.11</v>
      </c>
      <c r="E8" s="50">
        <f>C8+D8</f>
        <v>735097.11</v>
      </c>
      <c r="F8" s="50">
        <v>355354.13</v>
      </c>
      <c r="G8" s="50">
        <v>355354.13</v>
      </c>
      <c r="H8" s="50">
        <f>E8-F8</f>
        <v>379742.98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63171.59</v>
      </c>
      <c r="D12" s="50">
        <v>0</v>
      </c>
      <c r="E12" s="50">
        <f>C12+D12</f>
        <v>63171.59</v>
      </c>
      <c r="F12" s="50">
        <v>23241.51</v>
      </c>
      <c r="G12" s="50">
        <v>23241.51</v>
      </c>
      <c r="H12" s="50">
        <f>E12-F12</f>
        <v>39930.080000000002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25422952.030000001</v>
      </c>
      <c r="D16" s="17">
        <f>SUM(D6+D8+D10+D12+D14)</f>
        <v>674204.61</v>
      </c>
      <c r="E16" s="17">
        <f>SUM(E6+E8+E10+E12+E14)</f>
        <v>26097156.640000001</v>
      </c>
      <c r="F16" s="17">
        <f t="shared" ref="F16:H16" si="0">SUM(F6+F8+F10+F12+F14)</f>
        <v>6250114.04</v>
      </c>
      <c r="G16" s="17">
        <f t="shared" si="0"/>
        <v>6250114.04</v>
      </c>
      <c r="H16" s="17">
        <f t="shared" si="0"/>
        <v>19847042.599999998</v>
      </c>
    </row>
    <row r="17" spans="2:2" x14ac:dyDescent="0.2">
      <c r="B17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31496062992125984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3" t="s">
        <v>141</v>
      </c>
      <c r="B1" s="54"/>
      <c r="C1" s="54"/>
      <c r="D1" s="54"/>
      <c r="E1" s="54"/>
      <c r="F1" s="54"/>
      <c r="G1" s="54"/>
      <c r="H1" s="55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2996652.9</v>
      </c>
      <c r="D7" s="15">
        <v>376550.04</v>
      </c>
      <c r="E7" s="15">
        <f>C7+D7</f>
        <v>3373202.94</v>
      </c>
      <c r="F7" s="15">
        <v>1018424.18</v>
      </c>
      <c r="G7" s="15">
        <v>1018424.18</v>
      </c>
      <c r="H7" s="15">
        <f>E7-F7</f>
        <v>2354778.7599999998</v>
      </c>
    </row>
    <row r="8" spans="1:8" x14ac:dyDescent="0.2">
      <c r="A8" s="4" t="s">
        <v>131</v>
      </c>
      <c r="B8" s="22"/>
      <c r="C8" s="15">
        <v>3367330.08</v>
      </c>
      <c r="D8" s="15">
        <v>358779.19</v>
      </c>
      <c r="E8" s="15">
        <f t="shared" ref="E8:E13" si="0">C8+D8</f>
        <v>3726109.27</v>
      </c>
      <c r="F8" s="15">
        <v>844852.57</v>
      </c>
      <c r="G8" s="15">
        <v>844852.57</v>
      </c>
      <c r="H8" s="15">
        <f t="shared" ref="H8:H13" si="1">E8-F8</f>
        <v>2881256.7</v>
      </c>
    </row>
    <row r="9" spans="1:8" x14ac:dyDescent="0.2">
      <c r="A9" s="4" t="s">
        <v>132</v>
      </c>
      <c r="B9" s="22"/>
      <c r="C9" s="15">
        <v>154806.24</v>
      </c>
      <c r="D9" s="15">
        <v>979.66</v>
      </c>
      <c r="E9" s="15">
        <f t="shared" si="0"/>
        <v>155785.9</v>
      </c>
      <c r="F9" s="15">
        <v>34696.31</v>
      </c>
      <c r="G9" s="15">
        <v>34696.31</v>
      </c>
      <c r="H9" s="15">
        <f t="shared" si="1"/>
        <v>121089.59</v>
      </c>
    </row>
    <row r="10" spans="1:8" x14ac:dyDescent="0.2">
      <c r="A10" s="4" t="s">
        <v>133</v>
      </c>
      <c r="B10" s="22"/>
      <c r="C10" s="15">
        <v>143806.24</v>
      </c>
      <c r="D10" s="15">
        <v>979.66</v>
      </c>
      <c r="E10" s="15">
        <f t="shared" si="0"/>
        <v>144785.9</v>
      </c>
      <c r="F10" s="15">
        <v>34696.31</v>
      </c>
      <c r="G10" s="15">
        <v>34696.31</v>
      </c>
      <c r="H10" s="15">
        <f t="shared" si="1"/>
        <v>110089.59</v>
      </c>
    </row>
    <row r="11" spans="1:8" x14ac:dyDescent="0.2">
      <c r="A11" s="4" t="s">
        <v>134</v>
      </c>
      <c r="B11" s="22"/>
      <c r="C11" s="15">
        <v>227651.65</v>
      </c>
      <c r="D11" s="15">
        <v>1540.18</v>
      </c>
      <c r="E11" s="15">
        <f t="shared" si="0"/>
        <v>229191.83</v>
      </c>
      <c r="F11" s="15">
        <v>2000</v>
      </c>
      <c r="G11" s="15">
        <v>2000</v>
      </c>
      <c r="H11" s="15">
        <f t="shared" si="1"/>
        <v>227191.83</v>
      </c>
    </row>
    <row r="12" spans="1:8" x14ac:dyDescent="0.2">
      <c r="A12" s="4" t="s">
        <v>135</v>
      </c>
      <c r="B12" s="22"/>
      <c r="C12" s="15">
        <v>193806.24</v>
      </c>
      <c r="D12" s="15">
        <v>979.66</v>
      </c>
      <c r="E12" s="15">
        <f t="shared" si="0"/>
        <v>194785.9</v>
      </c>
      <c r="F12" s="15">
        <v>34236.31</v>
      </c>
      <c r="G12" s="15">
        <v>34236.31</v>
      </c>
      <c r="H12" s="15">
        <f t="shared" si="1"/>
        <v>160549.59</v>
      </c>
    </row>
    <row r="13" spans="1:8" x14ac:dyDescent="0.2">
      <c r="A13" s="4" t="s">
        <v>136</v>
      </c>
      <c r="B13" s="22"/>
      <c r="C13" s="15">
        <v>2255908.5299999998</v>
      </c>
      <c r="D13" s="15">
        <v>92712.56</v>
      </c>
      <c r="E13" s="15">
        <f t="shared" si="0"/>
        <v>2348621.09</v>
      </c>
      <c r="F13" s="15">
        <v>529327.21</v>
      </c>
      <c r="G13" s="15">
        <v>529327.21</v>
      </c>
      <c r="H13" s="15">
        <f t="shared" si="1"/>
        <v>1819293.88</v>
      </c>
    </row>
    <row r="14" spans="1:8" x14ac:dyDescent="0.2">
      <c r="A14" s="4" t="s">
        <v>137</v>
      </c>
      <c r="B14" s="22"/>
      <c r="C14" s="15">
        <v>789384.56</v>
      </c>
      <c r="D14" s="15">
        <v>1275.24</v>
      </c>
      <c r="E14" s="15">
        <f t="shared" ref="E14" si="2">C14+D14</f>
        <v>790659.8</v>
      </c>
      <c r="F14" s="15">
        <v>108703.5</v>
      </c>
      <c r="G14" s="15">
        <v>108703.5</v>
      </c>
      <c r="H14" s="15">
        <f t="shared" ref="H14" si="3">E14-F14</f>
        <v>681956.3</v>
      </c>
    </row>
    <row r="15" spans="1:8" x14ac:dyDescent="0.2">
      <c r="A15" s="4" t="s">
        <v>138</v>
      </c>
      <c r="B15" s="22"/>
      <c r="C15" s="15">
        <v>229151.52</v>
      </c>
      <c r="D15" s="15">
        <v>1088.76</v>
      </c>
      <c r="E15" s="15">
        <f t="shared" ref="E15" si="4">C15+D15</f>
        <v>230240.28</v>
      </c>
      <c r="F15" s="15">
        <v>51516.56</v>
      </c>
      <c r="G15" s="15">
        <v>51516.56</v>
      </c>
      <c r="H15" s="15">
        <f t="shared" ref="H15" si="5">E15-F15</f>
        <v>178723.72</v>
      </c>
    </row>
    <row r="16" spans="1:8" x14ac:dyDescent="0.2">
      <c r="A16" s="4" t="s">
        <v>139</v>
      </c>
      <c r="B16" s="22"/>
      <c r="C16" s="15">
        <v>12216694.35</v>
      </c>
      <c r="D16" s="15">
        <v>-256191.14</v>
      </c>
      <c r="E16" s="15">
        <f t="shared" ref="E16" si="6">C16+D16</f>
        <v>11960503.209999999</v>
      </c>
      <c r="F16" s="15">
        <v>2858981.88</v>
      </c>
      <c r="G16" s="15">
        <v>2858981.88</v>
      </c>
      <c r="H16" s="15">
        <f t="shared" ref="H16" si="7">E16-F16</f>
        <v>9101521.3299999982</v>
      </c>
    </row>
    <row r="17" spans="1:8" x14ac:dyDescent="0.2">
      <c r="A17" s="4" t="s">
        <v>140</v>
      </c>
      <c r="B17" s="22"/>
      <c r="C17" s="15">
        <v>2847759.72</v>
      </c>
      <c r="D17" s="15">
        <v>95510.8</v>
      </c>
      <c r="E17" s="15">
        <f t="shared" ref="E17" si="8">C17+D17</f>
        <v>2943270.52</v>
      </c>
      <c r="F17" s="15">
        <v>732679.21</v>
      </c>
      <c r="G17" s="15">
        <v>732679.21</v>
      </c>
      <c r="H17" s="15">
        <f t="shared" ref="H17" si="9">E17-F17</f>
        <v>2210591.31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25422952.030000001</v>
      </c>
      <c r="D20" s="23">
        <f t="shared" si="10"/>
        <v>674204.61000000022</v>
      </c>
      <c r="E20" s="23">
        <f t="shared" si="10"/>
        <v>26097156.640000001</v>
      </c>
      <c r="F20" s="23">
        <f t="shared" si="10"/>
        <v>6250114.04</v>
      </c>
      <c r="G20" s="23">
        <f t="shared" si="10"/>
        <v>6250114.04</v>
      </c>
      <c r="H20" s="23">
        <f t="shared" si="10"/>
        <v>19847042.599999998</v>
      </c>
    </row>
    <row r="23" spans="1:8" ht="45" customHeight="1" x14ac:dyDescent="0.2">
      <c r="A23" s="53" t="s">
        <v>142</v>
      </c>
      <c r="B23" s="54"/>
      <c r="C23" s="54"/>
      <c r="D23" s="54"/>
      <c r="E23" s="54"/>
      <c r="F23" s="54"/>
      <c r="G23" s="54"/>
      <c r="H23" s="55"/>
    </row>
    <row r="25" spans="1:8" x14ac:dyDescent="0.2">
      <c r="A25" s="58" t="s">
        <v>54</v>
      </c>
      <c r="B25" s="59"/>
      <c r="C25" s="53" t="s">
        <v>60</v>
      </c>
      <c r="D25" s="54"/>
      <c r="E25" s="54"/>
      <c r="F25" s="54"/>
      <c r="G25" s="55"/>
      <c r="H25" s="56" t="s">
        <v>59</v>
      </c>
    </row>
    <row r="26" spans="1:8" ht="20.399999999999999" x14ac:dyDescent="0.2">
      <c r="A26" s="60"/>
      <c r="B26" s="61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7"/>
    </row>
    <row r="27" spans="1:8" x14ac:dyDescent="0.2">
      <c r="A27" s="62"/>
      <c r="B27" s="63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3" t="s">
        <v>143</v>
      </c>
      <c r="B37" s="54"/>
      <c r="C37" s="54"/>
      <c r="D37" s="54"/>
      <c r="E37" s="54"/>
      <c r="F37" s="54"/>
      <c r="G37" s="54"/>
      <c r="H37" s="55"/>
    </row>
    <row r="38" spans="1:8" x14ac:dyDescent="0.2">
      <c r="A38" s="58" t="s">
        <v>54</v>
      </c>
      <c r="B38" s="59"/>
      <c r="C38" s="53" t="s">
        <v>60</v>
      </c>
      <c r="D38" s="54"/>
      <c r="E38" s="54"/>
      <c r="F38" s="54"/>
      <c r="G38" s="55"/>
      <c r="H38" s="56" t="s">
        <v>59</v>
      </c>
    </row>
    <row r="39" spans="1:8" ht="20.399999999999999" x14ac:dyDescent="0.2">
      <c r="A39" s="60"/>
      <c r="B39" s="61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7"/>
    </row>
    <row r="40" spans="1:8" x14ac:dyDescent="0.2">
      <c r="A40" s="62"/>
      <c r="B40" s="63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.399999999999999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.399999999999999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0.399999999999999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52" t="s">
        <v>145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opLeftCell="A10" workbookViewId="0">
      <selection activeCell="B43" sqref="B43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3" t="s">
        <v>144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25422952.029999997</v>
      </c>
      <c r="D16" s="15">
        <f t="shared" si="3"/>
        <v>674204.61</v>
      </c>
      <c r="E16" s="15">
        <f t="shared" si="3"/>
        <v>26097156.639999997</v>
      </c>
      <c r="F16" s="15">
        <f t="shared" si="3"/>
        <v>6250114.04</v>
      </c>
      <c r="G16" s="15">
        <f t="shared" si="3"/>
        <v>6250114.04</v>
      </c>
      <c r="H16" s="15">
        <f t="shared" si="3"/>
        <v>19847042.599999998</v>
      </c>
    </row>
    <row r="17" spans="1:8" x14ac:dyDescent="0.2">
      <c r="A17" s="38"/>
      <c r="B17" s="42" t="s">
        <v>45</v>
      </c>
      <c r="C17" s="15">
        <v>24404415.949999999</v>
      </c>
      <c r="D17" s="15">
        <v>671840.61</v>
      </c>
      <c r="E17" s="15">
        <f>C17+D17</f>
        <v>25076256.559999999</v>
      </c>
      <c r="F17" s="15">
        <v>6089893.9800000004</v>
      </c>
      <c r="G17" s="15">
        <v>6089893.9800000004</v>
      </c>
      <c r="H17" s="15">
        <f t="shared" ref="H17:H23" si="4">E17-F17</f>
        <v>18986362.579999998</v>
      </c>
    </row>
    <row r="18" spans="1:8" x14ac:dyDescent="0.2">
      <c r="A18" s="38"/>
      <c r="B18" s="42" t="s">
        <v>28</v>
      </c>
      <c r="C18" s="15">
        <v>1018536.08</v>
      </c>
      <c r="D18" s="15">
        <v>2364</v>
      </c>
      <c r="E18" s="15">
        <f t="shared" ref="E18:E23" si="5">C18+D18</f>
        <v>1020900.08</v>
      </c>
      <c r="F18" s="15">
        <v>160220.06</v>
      </c>
      <c r="G18" s="15">
        <v>160220.06</v>
      </c>
      <c r="H18" s="15">
        <f t="shared" si="4"/>
        <v>860680.02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25422952.029999997</v>
      </c>
      <c r="D42" s="23">
        <f t="shared" si="12"/>
        <v>674204.61</v>
      </c>
      <c r="E42" s="23">
        <f t="shared" si="12"/>
        <v>26097156.639999997</v>
      </c>
      <c r="F42" s="23">
        <f t="shared" si="12"/>
        <v>6250114.04</v>
      </c>
      <c r="G42" s="23">
        <f t="shared" si="12"/>
        <v>6250114.04</v>
      </c>
      <c r="H42" s="23">
        <f t="shared" si="12"/>
        <v>19847042.599999998</v>
      </c>
    </row>
    <row r="43" spans="1:8" x14ac:dyDescent="0.2">
      <c r="A43" s="37"/>
      <c r="B43" s="52" t="s">
        <v>145</v>
      </c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11811023622047245" top="0.74803149606299213" bottom="0.74803149606299213" header="0.31496062992125984" footer="0.31496062992125984"/>
  <pageSetup paperSize="5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2021-04-19T22:57:09Z</cp:lastPrinted>
  <dcterms:created xsi:type="dcterms:W3CDTF">2014-02-10T03:37:14Z</dcterms:created>
  <dcterms:modified xsi:type="dcterms:W3CDTF">2021-08-09T18:04:54Z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